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8505"/>
  </bookViews>
  <sheets>
    <sheet name="DUBLIN" sheetId="1" r:id="rId1"/>
  </sheets>
  <calcPr calcId="125725"/>
</workbook>
</file>

<file path=xl/calcChain.xml><?xml version="1.0" encoding="utf-8"?>
<calcChain xmlns="http://schemas.openxmlformats.org/spreadsheetml/2006/main">
  <c r="AG30" i="1"/>
  <c r="AG29"/>
  <c r="AG28"/>
  <c r="AG27"/>
  <c r="AG26"/>
  <c r="AG25"/>
  <c r="AG24"/>
  <c r="AG23"/>
  <c r="X23"/>
  <c r="Z23" s="1"/>
  <c r="X22"/>
  <c r="Z22" s="1"/>
  <c r="X21"/>
  <c r="Z21" s="1"/>
  <c r="X18"/>
  <c r="Z18" s="1"/>
  <c r="X17"/>
  <c r="Z17" s="1"/>
  <c r="X16"/>
  <c r="Z16" s="1"/>
  <c r="X13"/>
  <c r="Z13" s="1"/>
  <c r="K13"/>
  <c r="M13" s="1"/>
  <c r="X12"/>
  <c r="Z12" s="1"/>
  <c r="X11"/>
  <c r="X10"/>
  <c r="K18"/>
  <c r="M18" s="1"/>
  <c r="X28"/>
  <c r="Z28" s="1"/>
  <c r="K28"/>
  <c r="M28" s="1"/>
  <c r="K23"/>
  <c r="K12"/>
  <c r="AF17" s="1"/>
  <c r="AG17" s="1"/>
  <c r="X27"/>
  <c r="Z27" s="1"/>
  <c r="X26"/>
  <c r="Z26" s="1"/>
  <c r="K27"/>
  <c r="M27" s="1"/>
  <c r="K26"/>
  <c r="M26" s="1"/>
  <c r="K22"/>
  <c r="M22" s="1"/>
  <c r="K21"/>
  <c r="M21" s="1"/>
  <c r="K17"/>
  <c r="M17" s="1"/>
  <c r="K16"/>
  <c r="M16" s="1"/>
  <c r="K11"/>
  <c r="AF10" s="1"/>
  <c r="AG10" s="1"/>
  <c r="K10"/>
  <c r="AF19" l="1"/>
  <c r="AG19" s="1"/>
  <c r="M23"/>
  <c r="AF14"/>
  <c r="AG14" s="1"/>
  <c r="W25"/>
  <c r="Y25" s="1"/>
  <c r="W20"/>
  <c r="Y20" s="1"/>
  <c r="AF20"/>
  <c r="AG20" s="1"/>
  <c r="AF13"/>
  <c r="AG13" s="1"/>
  <c r="W15"/>
  <c r="Y15" s="1"/>
  <c r="Z11"/>
  <c r="AF18"/>
  <c r="AG18" s="1"/>
  <c r="W9"/>
  <c r="Y9" s="1"/>
  <c r="Z10"/>
  <c r="J25"/>
  <c r="L25" s="1"/>
  <c r="J20"/>
  <c r="L20" s="1"/>
  <c r="J15"/>
  <c r="L15" s="1"/>
  <c r="J9"/>
  <c r="L9" s="1"/>
  <c r="M12"/>
  <c r="M11"/>
  <c r="AF9"/>
  <c r="M10"/>
  <c r="AF15" l="1"/>
  <c r="AG15" s="1"/>
  <c r="AF11"/>
  <c r="AG11" s="1"/>
  <c r="AG9"/>
</calcChain>
</file>

<file path=xl/sharedStrings.xml><?xml version="1.0" encoding="utf-8"?>
<sst xmlns="http://schemas.openxmlformats.org/spreadsheetml/2006/main" count="106" uniqueCount="51">
  <si>
    <t>Jan C</t>
  </si>
  <si>
    <t>Stig A</t>
  </si>
  <si>
    <t>Henrik V</t>
  </si>
  <si>
    <t>Brian H</t>
  </si>
  <si>
    <t>Dirch M</t>
  </si>
  <si>
    <t>Vibeke L</t>
  </si>
  <si>
    <t>Palle H</t>
  </si>
  <si>
    <t>Jørgen C</t>
  </si>
  <si>
    <t>Team 1A</t>
  </si>
  <si>
    <t>Team 2A</t>
  </si>
  <si>
    <t>Double 1A</t>
  </si>
  <si>
    <t>Team 1B</t>
  </si>
  <si>
    <t>Team 2B</t>
  </si>
  <si>
    <t>Double 2B</t>
  </si>
  <si>
    <t>Double 1B</t>
  </si>
  <si>
    <t>Double 2A</t>
  </si>
  <si>
    <t>Masters</t>
  </si>
  <si>
    <t>nr.4</t>
  </si>
  <si>
    <t>nr.5</t>
  </si>
  <si>
    <t>1+2 A</t>
  </si>
  <si>
    <t>nr.7</t>
  </si>
  <si>
    <t>nr.6</t>
  </si>
  <si>
    <t>1+2 B</t>
  </si>
  <si>
    <t>nr.10</t>
  </si>
  <si>
    <t>nr.11</t>
  </si>
  <si>
    <t>nr.22</t>
  </si>
  <si>
    <t>All Event</t>
  </si>
  <si>
    <t>nr.3</t>
  </si>
  <si>
    <t>VIBEKE</t>
  </si>
  <si>
    <t>JAN</t>
  </si>
  <si>
    <t>PALLE</t>
  </si>
  <si>
    <t>nr. 9</t>
  </si>
  <si>
    <t>BRIAN</t>
  </si>
  <si>
    <t>nr.14</t>
  </si>
  <si>
    <t>HENRIK</t>
  </si>
  <si>
    <t>nr.25</t>
  </si>
  <si>
    <t>STIG</t>
  </si>
  <si>
    <t>nr.29</t>
  </si>
  <si>
    <t>DIRCH</t>
  </si>
  <si>
    <t>nr.30</t>
  </si>
  <si>
    <t>JØRGEN</t>
  </si>
  <si>
    <t>nr.39</t>
  </si>
  <si>
    <t>nr. 2</t>
  </si>
  <si>
    <t>=</t>
  </si>
  <si>
    <t>nr. 4</t>
  </si>
  <si>
    <t>M A S T E R S</t>
  </si>
  <si>
    <t>--------</t>
  </si>
  <si>
    <t>29th  AER LINGUS INTERNATIONAL AIRLINE TENPIN BOWLING TOURNAMENT</t>
  </si>
  <si>
    <t>DUBLIN  5. - 7. FEB. 2015</t>
  </si>
  <si>
    <t>J A N</t>
  </si>
  <si>
    <t>V I B E K E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</si>
</sst>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Fill="1"/>
    <xf numFmtId="0" fontId="0" fillId="2" borderId="0" xfId="0" applyFill="1"/>
    <xf numFmtId="0" fontId="0" fillId="2" borderId="0" xfId="0" applyFill="1" applyAlignment="1"/>
    <xf numFmtId="0" fontId="0" fillId="3" borderId="0" xfId="0" applyFill="1"/>
    <xf numFmtId="3" fontId="0" fillId="3" borderId="0" xfId="0" applyNumberFormat="1" applyFill="1" applyAlignment="1">
      <alignment horizontal="center"/>
    </xf>
    <xf numFmtId="164" fontId="0" fillId="3" borderId="0" xfId="0" applyNumberFormat="1" applyFill="1"/>
    <xf numFmtId="0" fontId="1" fillId="3" borderId="0" xfId="0" applyFont="1" applyFill="1" applyAlignment="1">
      <alignment vertical="center"/>
    </xf>
    <xf numFmtId="0" fontId="0" fillId="3" borderId="0" xfId="0" applyFill="1" applyAlignment="1">
      <alignment horizontal="center"/>
    </xf>
    <xf numFmtId="0" fontId="0" fillId="3" borderId="0" xfId="0" quotePrefix="1" applyFill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/>
    <xf numFmtId="0" fontId="0" fillId="3" borderId="2" xfId="0" applyFill="1" applyBorder="1"/>
    <xf numFmtId="0" fontId="0" fillId="3" borderId="1" xfId="0" applyFill="1" applyBorder="1"/>
    <xf numFmtId="3" fontId="0" fillId="3" borderId="2" xfId="0" applyNumberFormat="1" applyFill="1" applyBorder="1" applyAlignment="1">
      <alignment horizontal="left"/>
    </xf>
    <xf numFmtId="164" fontId="0" fillId="3" borderId="3" xfId="0" applyNumberFormat="1" applyFill="1" applyBorder="1"/>
    <xf numFmtId="0" fontId="0" fillId="3" borderId="3" xfId="0" applyFill="1" applyBorder="1" applyAlignment="1">
      <alignment horizontal="center"/>
    </xf>
    <xf numFmtId="0" fontId="0" fillId="3" borderId="4" xfId="0" applyFill="1" applyBorder="1"/>
    <xf numFmtId="0" fontId="0" fillId="3" borderId="0" xfId="0" applyFill="1" applyBorder="1"/>
    <xf numFmtId="0" fontId="0" fillId="3" borderId="0" xfId="0" quotePrefix="1" applyFill="1" applyBorder="1" applyAlignment="1">
      <alignment horizontal="center"/>
    </xf>
    <xf numFmtId="164" fontId="0" fillId="3" borderId="5" xfId="0" applyNumberFormat="1" applyFill="1" applyBorder="1"/>
    <xf numFmtId="3" fontId="0" fillId="3" borderId="0" xfId="0" applyNumberFormat="1" applyFill="1" applyBorder="1" applyAlignment="1">
      <alignment horizontal="right"/>
    </xf>
    <xf numFmtId="0" fontId="0" fillId="3" borderId="5" xfId="0" applyFill="1" applyBorder="1"/>
    <xf numFmtId="0" fontId="0" fillId="3" borderId="4" xfId="0" applyFill="1" applyBorder="1" applyAlignment="1">
      <alignment horizontal="right"/>
    </xf>
    <xf numFmtId="3" fontId="0" fillId="3" borderId="0" xfId="0" applyNumberForma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/>
    <xf numFmtId="0" fontId="0" fillId="3" borderId="7" xfId="0" applyFill="1" applyBorder="1"/>
    <xf numFmtId="0" fontId="0" fillId="3" borderId="7" xfId="0" quotePrefix="1" applyFill="1" applyBorder="1" applyAlignment="1">
      <alignment horizontal="center"/>
    </xf>
    <xf numFmtId="164" fontId="0" fillId="3" borderId="8" xfId="0" applyNumberFormat="1" applyFill="1" applyBorder="1"/>
    <xf numFmtId="3" fontId="0" fillId="3" borderId="0" xfId="0" applyNumberFormat="1" applyFill="1" applyBorder="1" applyAlignment="1">
      <alignment horizontal="left"/>
    </xf>
    <xf numFmtId="0" fontId="0" fillId="3" borderId="0" xfId="0" quotePrefix="1" applyFill="1" applyBorder="1"/>
    <xf numFmtId="0" fontId="0" fillId="3" borderId="6" xfId="0" applyFill="1" applyBorder="1" applyAlignment="1">
      <alignment horizontal="right"/>
    </xf>
    <xf numFmtId="0" fontId="0" fillId="3" borderId="7" xfId="0" applyFill="1" applyBorder="1" applyAlignment="1">
      <alignment horizontal="center"/>
    </xf>
    <xf numFmtId="3" fontId="0" fillId="3" borderId="7" xfId="0" applyNumberFormat="1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164" fontId="0" fillId="3" borderId="5" xfId="0" applyNumberFormat="1" applyFill="1" applyBorder="1" applyAlignment="1">
      <alignment horizontal="left"/>
    </xf>
    <xf numFmtId="0" fontId="0" fillId="4" borderId="0" xfId="0" applyFill="1"/>
    <xf numFmtId="0" fontId="0" fillId="2" borderId="0" xfId="0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164" fontId="0" fillId="3" borderId="2" xfId="0" applyNumberFormat="1" applyFill="1" applyBorder="1" applyAlignment="1">
      <alignment horizontal="left"/>
    </xf>
    <xf numFmtId="164" fontId="0" fillId="3" borderId="3" xfId="0" applyNumberForma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3" fontId="1" fillId="3" borderId="2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0" xfId="0" applyFont="1" applyFill="1" applyAlignment="1">
      <alignment horizontal="center" vertical="center"/>
    </xf>
    <xf numFmtId="0" fontId="3" fillId="3" borderId="4" xfId="0" applyFont="1" applyFill="1" applyBorder="1" applyAlignment="1">
      <alignment horizontal="center" vertical="center" textRotation="59"/>
    </xf>
    <xf numFmtId="0" fontId="1" fillId="3" borderId="4" xfId="0" applyFont="1" applyFill="1" applyBorder="1" applyAlignment="1">
      <alignment horizontal="center" vertical="center" textRotation="68"/>
    </xf>
    <xf numFmtId="0" fontId="1" fillId="3" borderId="6" xfId="0" applyFont="1" applyFill="1" applyBorder="1" applyAlignment="1">
      <alignment horizontal="center" vertical="center" textRotation="68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R33"/>
  <sheetViews>
    <sheetView tabSelected="1" workbookViewId="0"/>
  </sheetViews>
  <sheetFormatPr defaultRowHeight="15"/>
  <cols>
    <col min="1" max="3" width="0.85546875" customWidth="1"/>
    <col min="4" max="4" width="4.7109375" customWidth="1"/>
    <col min="5" max="6" width="5.7109375" customWidth="1"/>
    <col min="7" max="9" width="4.7109375" customWidth="1"/>
    <col min="10" max="10" width="2.7109375" customWidth="1"/>
    <col min="11" max="11" width="5.7109375" customWidth="1"/>
    <col min="12" max="12" width="1.7109375" customWidth="1"/>
    <col min="13" max="13" width="5.7109375" customWidth="1"/>
    <col min="14" max="16" width="0.85546875" customWidth="1"/>
    <col min="17" max="17" width="4.7109375" customWidth="1"/>
    <col min="18" max="19" width="5.7109375" customWidth="1"/>
    <col min="20" max="22" width="4.7109375" customWidth="1"/>
    <col min="23" max="23" width="2.7109375" customWidth="1"/>
    <col min="24" max="24" width="5.7109375" customWidth="1"/>
    <col min="25" max="25" width="1.7109375" customWidth="1"/>
    <col min="26" max="26" width="5.7109375" customWidth="1"/>
    <col min="27" max="29" width="0.85546875" customWidth="1"/>
    <col min="30" max="30" width="10.7109375" customWidth="1"/>
    <col min="31" max="31" width="7.7109375" customWidth="1"/>
    <col min="32" max="32" width="8.7109375" style="2" customWidth="1"/>
    <col min="33" max="33" width="8.7109375" style="3" customWidth="1"/>
    <col min="34" max="36" width="0.85546875" customWidth="1"/>
    <col min="37" max="37" width="6.7109375" customWidth="1"/>
    <col min="38" max="38" width="3.7109375" customWidth="1"/>
    <col min="39" max="39" width="6.7109375" customWidth="1"/>
    <col min="40" max="40" width="5.7109375" customWidth="1"/>
    <col min="41" max="43" width="0.85546875" customWidth="1"/>
    <col min="44" max="44" width="5.7109375" customWidth="1"/>
  </cols>
  <sheetData>
    <row r="1" spans="2:44" ht="3" customHeight="1"/>
    <row r="2" spans="2:44" ht="3" customHeight="1">
      <c r="B2" s="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</row>
    <row r="3" spans="2:44" ht="3" customHeight="1"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"/>
      <c r="AG3" s="9"/>
      <c r="AH3" s="7"/>
      <c r="AI3" s="7"/>
      <c r="AJ3" s="7"/>
      <c r="AK3" s="7"/>
      <c r="AL3" s="7"/>
      <c r="AM3" s="7"/>
      <c r="AN3" s="7"/>
      <c r="AO3" s="7"/>
      <c r="AP3" s="46"/>
    </row>
    <row r="4" spans="2:44">
      <c r="B4" s="5"/>
      <c r="C4" s="7"/>
      <c r="D4" s="55" t="s">
        <v>47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7"/>
      <c r="AP4" s="46"/>
    </row>
    <row r="5" spans="2:44">
      <c r="B5" s="5"/>
      <c r="C5" s="7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7"/>
      <c r="AP5" s="46"/>
    </row>
    <row r="6" spans="2:44" s="4" customFormat="1" ht="6" customHeight="1">
      <c r="B6" s="5"/>
      <c r="C6" s="7"/>
      <c r="D6" s="10"/>
      <c r="E6" s="10"/>
      <c r="F6" s="10"/>
      <c r="G6" s="10"/>
      <c r="H6" s="10"/>
      <c r="I6" s="10"/>
      <c r="J6" s="10"/>
      <c r="K6" s="10"/>
      <c r="L6" s="10"/>
      <c r="M6" s="10"/>
      <c r="N6" s="47" t="s">
        <v>48</v>
      </c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7"/>
      <c r="AP6" s="46"/>
    </row>
    <row r="7" spans="2:44" s="4" customFormat="1" ht="6" customHeight="1">
      <c r="B7" s="5"/>
      <c r="C7" s="7"/>
      <c r="D7" s="10"/>
      <c r="E7" s="10"/>
      <c r="F7" s="10"/>
      <c r="G7" s="10"/>
      <c r="H7" s="10"/>
      <c r="I7" s="10"/>
      <c r="J7" s="10"/>
      <c r="K7" s="10"/>
      <c r="L7" s="10"/>
      <c r="M7" s="10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7"/>
      <c r="AP7" s="46"/>
    </row>
    <row r="8" spans="2:44" s="4" customFormat="1" ht="6" customHeight="1">
      <c r="B8" s="5"/>
      <c r="C8" s="7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7"/>
      <c r="AP8" s="46"/>
    </row>
    <row r="9" spans="2:44" ht="15.75">
      <c r="B9" s="5"/>
      <c r="C9" s="7"/>
      <c r="D9" s="53" t="s">
        <v>0</v>
      </c>
      <c r="E9" s="54"/>
      <c r="F9" s="15"/>
      <c r="G9" s="15"/>
      <c r="H9" s="15"/>
      <c r="I9" s="15"/>
      <c r="J9" s="52">
        <f>SUM(K10:K13)</f>
        <v>2654</v>
      </c>
      <c r="K9" s="52"/>
      <c r="L9" s="48">
        <f>J9/12</f>
        <v>221.16666666666666</v>
      </c>
      <c r="M9" s="49"/>
      <c r="N9" s="7"/>
      <c r="O9" s="45"/>
      <c r="P9" s="7"/>
      <c r="Q9" s="53" t="s">
        <v>5</v>
      </c>
      <c r="R9" s="54"/>
      <c r="S9" s="15"/>
      <c r="T9" s="15"/>
      <c r="U9" s="15"/>
      <c r="V9" s="15"/>
      <c r="W9" s="52">
        <f>SUM(X10:X13)</f>
        <v>2060</v>
      </c>
      <c r="X9" s="52"/>
      <c r="Y9" s="48">
        <f>W9/12</f>
        <v>171.66666666666666</v>
      </c>
      <c r="Z9" s="49"/>
      <c r="AA9" s="7"/>
      <c r="AB9" s="45"/>
      <c r="AC9" s="7"/>
      <c r="AD9" s="16" t="s">
        <v>8</v>
      </c>
      <c r="AE9" s="15" t="s">
        <v>17</v>
      </c>
      <c r="AF9" s="17">
        <f>SUM(K10,K16,K21,K26)</f>
        <v>2281</v>
      </c>
      <c r="AG9" s="18">
        <f>AF9/12</f>
        <v>190.08333333333334</v>
      </c>
      <c r="AH9" s="7"/>
      <c r="AI9" s="45"/>
      <c r="AJ9" s="7"/>
      <c r="AK9" s="50" t="s">
        <v>45</v>
      </c>
      <c r="AL9" s="51"/>
      <c r="AM9" s="51"/>
      <c r="AN9" s="19"/>
      <c r="AO9" s="7"/>
      <c r="AP9" s="46"/>
    </row>
    <row r="10" spans="2:44">
      <c r="B10" s="5"/>
      <c r="C10" s="7"/>
      <c r="D10" s="20"/>
      <c r="E10" s="21" t="s">
        <v>8</v>
      </c>
      <c r="F10" s="21"/>
      <c r="G10" s="21">
        <v>236</v>
      </c>
      <c r="H10" s="21">
        <v>191</v>
      </c>
      <c r="I10" s="21">
        <v>201</v>
      </c>
      <c r="J10" s="22" t="s">
        <v>43</v>
      </c>
      <c r="K10" s="21">
        <f>SUM(G10:J10)</f>
        <v>628</v>
      </c>
      <c r="L10" s="21"/>
      <c r="M10" s="23">
        <f>K10/3</f>
        <v>209.33333333333334</v>
      </c>
      <c r="N10" s="7"/>
      <c r="O10" s="45"/>
      <c r="P10" s="7"/>
      <c r="Q10" s="20"/>
      <c r="R10" s="21" t="s">
        <v>11</v>
      </c>
      <c r="S10" s="21"/>
      <c r="T10" s="21">
        <v>207</v>
      </c>
      <c r="U10" s="21">
        <v>205</v>
      </c>
      <c r="V10" s="21">
        <v>170</v>
      </c>
      <c r="W10" s="22" t="s">
        <v>43</v>
      </c>
      <c r="X10" s="21">
        <f>SUM(T10:W10)</f>
        <v>582</v>
      </c>
      <c r="Y10" s="21"/>
      <c r="Z10" s="23">
        <f>X10/3</f>
        <v>194</v>
      </c>
      <c r="AA10" s="7"/>
      <c r="AB10" s="45"/>
      <c r="AC10" s="7"/>
      <c r="AD10" s="20" t="s">
        <v>9</v>
      </c>
      <c r="AE10" s="21" t="s">
        <v>18</v>
      </c>
      <c r="AF10" s="24">
        <f>SUM(K11,K17,K22,K27)</f>
        <v>2370</v>
      </c>
      <c r="AG10" s="23">
        <f>AF10/12</f>
        <v>197.5</v>
      </c>
      <c r="AH10" s="7"/>
      <c r="AI10" s="45"/>
      <c r="AJ10" s="7"/>
      <c r="AK10" s="20"/>
      <c r="AL10" s="21"/>
      <c r="AM10" s="21"/>
      <c r="AN10" s="25"/>
      <c r="AO10" s="12"/>
      <c r="AP10" s="46"/>
      <c r="AQ10" s="1"/>
      <c r="AR10" s="1"/>
    </row>
    <row r="11" spans="2:44">
      <c r="B11" s="5"/>
      <c r="C11" s="7"/>
      <c r="D11" s="20"/>
      <c r="E11" s="21" t="s">
        <v>9</v>
      </c>
      <c r="F11" s="21"/>
      <c r="G11" s="21">
        <v>224</v>
      </c>
      <c r="H11" s="21">
        <v>226</v>
      </c>
      <c r="I11" s="21">
        <v>210</v>
      </c>
      <c r="J11" s="22" t="s">
        <v>43</v>
      </c>
      <c r="K11" s="21">
        <f>SUM(G11:J11)</f>
        <v>660</v>
      </c>
      <c r="L11" s="21"/>
      <c r="M11" s="23">
        <f t="shared" ref="M11:M13" si="0">K11/3</f>
        <v>220</v>
      </c>
      <c r="N11" s="7"/>
      <c r="O11" s="45"/>
      <c r="P11" s="7"/>
      <c r="Q11" s="20"/>
      <c r="R11" s="21" t="s">
        <v>12</v>
      </c>
      <c r="S11" s="21"/>
      <c r="T11" s="21">
        <v>206</v>
      </c>
      <c r="U11" s="21">
        <v>201</v>
      </c>
      <c r="V11" s="21">
        <v>160</v>
      </c>
      <c r="W11" s="22" t="s">
        <v>43</v>
      </c>
      <c r="X11" s="21">
        <f>SUM(T11:W11)</f>
        <v>567</v>
      </c>
      <c r="Y11" s="21"/>
      <c r="Z11" s="23">
        <f t="shared" ref="Z11:Z13" si="1">X11/3</f>
        <v>189</v>
      </c>
      <c r="AA11" s="7"/>
      <c r="AB11" s="45"/>
      <c r="AC11" s="7"/>
      <c r="AD11" s="26" t="s">
        <v>19</v>
      </c>
      <c r="AE11" s="13" t="s">
        <v>17</v>
      </c>
      <c r="AF11" s="27">
        <f>SUM(AF9:AF10)</f>
        <v>4651</v>
      </c>
      <c r="AG11" s="28">
        <f>AF11/24</f>
        <v>193.79166666666666</v>
      </c>
      <c r="AH11" s="7"/>
      <c r="AI11" s="45"/>
      <c r="AJ11" s="7"/>
      <c r="AK11" s="56" t="s">
        <v>49</v>
      </c>
      <c r="AL11" s="13"/>
      <c r="AM11" s="13">
        <v>224</v>
      </c>
      <c r="AN11" s="29"/>
      <c r="AO11" s="11"/>
      <c r="AP11" s="46"/>
      <c r="AQ11" s="1"/>
      <c r="AR11" s="1"/>
    </row>
    <row r="12" spans="2:44">
      <c r="B12" s="5"/>
      <c r="C12" s="7"/>
      <c r="D12" s="20"/>
      <c r="E12" s="21" t="s">
        <v>10</v>
      </c>
      <c r="F12" s="21"/>
      <c r="G12" s="21">
        <v>202</v>
      </c>
      <c r="H12" s="21">
        <v>252</v>
      </c>
      <c r="I12" s="21">
        <v>217</v>
      </c>
      <c r="J12" s="22" t="s">
        <v>43</v>
      </c>
      <c r="K12" s="21">
        <f>SUM(G12:J12)</f>
        <v>671</v>
      </c>
      <c r="L12" s="21"/>
      <c r="M12" s="23">
        <f t="shared" si="0"/>
        <v>223.66666666666666</v>
      </c>
      <c r="N12" s="7"/>
      <c r="O12" s="45"/>
      <c r="P12" s="7"/>
      <c r="Q12" s="20"/>
      <c r="R12" s="21" t="s">
        <v>13</v>
      </c>
      <c r="S12" s="21"/>
      <c r="T12" s="21">
        <v>165</v>
      </c>
      <c r="U12" s="21">
        <v>180</v>
      </c>
      <c r="V12" s="21">
        <v>159</v>
      </c>
      <c r="W12" s="22" t="s">
        <v>43</v>
      </c>
      <c r="X12" s="21">
        <f>SUM(T12:W12)</f>
        <v>504</v>
      </c>
      <c r="Y12" s="21"/>
      <c r="Z12" s="23">
        <f t="shared" si="1"/>
        <v>168</v>
      </c>
      <c r="AA12" s="7"/>
      <c r="AB12" s="45"/>
      <c r="AC12" s="7"/>
      <c r="AD12" s="20"/>
      <c r="AE12" s="21"/>
      <c r="AF12" s="27"/>
      <c r="AG12" s="23"/>
      <c r="AH12" s="7"/>
      <c r="AI12" s="45"/>
      <c r="AJ12" s="7"/>
      <c r="AK12" s="56"/>
      <c r="AL12" s="13"/>
      <c r="AM12" s="13">
        <v>266</v>
      </c>
      <c r="AN12" s="29"/>
      <c r="AO12" s="12"/>
      <c r="AP12" s="46"/>
      <c r="AQ12" s="1"/>
      <c r="AR12" s="1"/>
    </row>
    <row r="13" spans="2:44">
      <c r="B13" s="5"/>
      <c r="C13" s="7"/>
      <c r="D13" s="30"/>
      <c r="E13" s="31" t="s">
        <v>16</v>
      </c>
      <c r="F13" s="31"/>
      <c r="G13" s="31">
        <v>224</v>
      </c>
      <c r="H13" s="31">
        <v>266</v>
      </c>
      <c r="I13" s="31">
        <v>205</v>
      </c>
      <c r="J13" s="32" t="s">
        <v>43</v>
      </c>
      <c r="K13" s="31">
        <f>SUM(G13:I13)</f>
        <v>695</v>
      </c>
      <c r="L13" s="31"/>
      <c r="M13" s="33">
        <f t="shared" si="0"/>
        <v>231.66666666666666</v>
      </c>
      <c r="N13" s="7"/>
      <c r="O13" s="45"/>
      <c r="P13" s="7"/>
      <c r="Q13" s="30"/>
      <c r="R13" s="31" t="s">
        <v>16</v>
      </c>
      <c r="S13" s="31"/>
      <c r="T13" s="31">
        <v>155</v>
      </c>
      <c r="U13" s="31">
        <v>145</v>
      </c>
      <c r="V13" s="31">
        <v>107</v>
      </c>
      <c r="W13" s="32" t="s">
        <v>43</v>
      </c>
      <c r="X13" s="31">
        <f>SUM(T13:V13)</f>
        <v>407</v>
      </c>
      <c r="Y13" s="31"/>
      <c r="Z13" s="33">
        <f t="shared" si="1"/>
        <v>135.66666666666666</v>
      </c>
      <c r="AA13" s="7"/>
      <c r="AB13" s="45"/>
      <c r="AC13" s="7"/>
      <c r="AD13" s="20" t="s">
        <v>11</v>
      </c>
      <c r="AE13" s="21" t="s">
        <v>21</v>
      </c>
      <c r="AF13" s="34">
        <f>SUM(X10,X16,X21,X26)</f>
        <v>2234</v>
      </c>
      <c r="AG13" s="23">
        <f>AF13/12</f>
        <v>186.16666666666666</v>
      </c>
      <c r="AH13" s="7"/>
      <c r="AI13" s="45"/>
      <c r="AJ13" s="7"/>
      <c r="AK13" s="56"/>
      <c r="AL13" s="13"/>
      <c r="AM13" s="13">
        <v>205</v>
      </c>
      <c r="AN13" s="29"/>
      <c r="AO13" s="7"/>
      <c r="AP13" s="46"/>
    </row>
    <row r="14" spans="2:44">
      <c r="B14" s="5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45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45"/>
      <c r="AC14" s="7"/>
      <c r="AD14" s="20" t="s">
        <v>12</v>
      </c>
      <c r="AE14" s="21" t="s">
        <v>20</v>
      </c>
      <c r="AF14" s="24">
        <f>SUM(X11,X17,X22,X27)</f>
        <v>2244</v>
      </c>
      <c r="AG14" s="23">
        <f>AF14/12</f>
        <v>187</v>
      </c>
      <c r="AH14" s="7"/>
      <c r="AI14" s="45"/>
      <c r="AJ14" s="7"/>
      <c r="AK14" s="56"/>
      <c r="AL14" s="21"/>
      <c r="AM14" s="35" t="s">
        <v>46</v>
      </c>
      <c r="AN14" s="25"/>
      <c r="AO14" s="7"/>
      <c r="AP14" s="46"/>
    </row>
    <row r="15" spans="2:44" ht="15.75">
      <c r="B15" s="5"/>
      <c r="C15" s="7"/>
      <c r="D15" s="53" t="s">
        <v>1</v>
      </c>
      <c r="E15" s="54"/>
      <c r="F15" s="15"/>
      <c r="G15" s="15"/>
      <c r="H15" s="15"/>
      <c r="I15" s="15"/>
      <c r="J15" s="52">
        <f>SUM(K16:K18)</f>
        <v>1634</v>
      </c>
      <c r="K15" s="52"/>
      <c r="L15" s="48">
        <f>J15/9</f>
        <v>181.55555555555554</v>
      </c>
      <c r="M15" s="49"/>
      <c r="N15" s="7"/>
      <c r="O15" s="45"/>
      <c r="P15" s="7"/>
      <c r="Q15" s="53" t="s">
        <v>6</v>
      </c>
      <c r="R15" s="54"/>
      <c r="S15" s="15"/>
      <c r="T15" s="15"/>
      <c r="U15" s="15"/>
      <c r="V15" s="15"/>
      <c r="W15" s="52">
        <f>SUM(X16:X18)</f>
        <v>1858</v>
      </c>
      <c r="X15" s="52"/>
      <c r="Y15" s="48">
        <f>W15/9</f>
        <v>206.44444444444446</v>
      </c>
      <c r="Z15" s="49"/>
      <c r="AA15" s="7"/>
      <c r="AB15" s="45"/>
      <c r="AC15" s="7"/>
      <c r="AD15" s="36" t="s">
        <v>22</v>
      </c>
      <c r="AE15" s="37" t="s">
        <v>18</v>
      </c>
      <c r="AF15" s="38">
        <f>SUM(AF13:AF14)</f>
        <v>4478</v>
      </c>
      <c r="AG15" s="39">
        <f>AF15/24</f>
        <v>186.58333333333334</v>
      </c>
      <c r="AH15" s="7"/>
      <c r="AI15" s="45"/>
      <c r="AJ15" s="7"/>
      <c r="AK15" s="56"/>
      <c r="AL15" s="13" t="s">
        <v>42</v>
      </c>
      <c r="AM15" s="13">
        <v>695</v>
      </c>
      <c r="AN15" s="29">
        <v>231.7</v>
      </c>
      <c r="AO15" s="7"/>
      <c r="AP15" s="46"/>
    </row>
    <row r="16" spans="2:44">
      <c r="B16" s="5"/>
      <c r="C16" s="7"/>
      <c r="D16" s="20"/>
      <c r="E16" s="21" t="s">
        <v>8</v>
      </c>
      <c r="F16" s="21"/>
      <c r="G16" s="21">
        <v>173</v>
      </c>
      <c r="H16" s="21">
        <v>148</v>
      </c>
      <c r="I16" s="21">
        <v>169</v>
      </c>
      <c r="J16" s="22" t="s">
        <v>43</v>
      </c>
      <c r="K16" s="21">
        <f>SUM(G16:J16)</f>
        <v>490</v>
      </c>
      <c r="L16" s="21"/>
      <c r="M16" s="23">
        <f t="shared" ref="M16:M18" si="2">K16/3</f>
        <v>163.33333333333334</v>
      </c>
      <c r="N16" s="7"/>
      <c r="O16" s="45"/>
      <c r="P16" s="7"/>
      <c r="Q16" s="20"/>
      <c r="R16" s="21" t="s">
        <v>11</v>
      </c>
      <c r="S16" s="21"/>
      <c r="T16" s="21">
        <v>190</v>
      </c>
      <c r="U16" s="21">
        <v>188</v>
      </c>
      <c r="V16" s="21">
        <v>199</v>
      </c>
      <c r="W16" s="22" t="s">
        <v>43</v>
      </c>
      <c r="X16" s="21">
        <f>SUM(T16:W16)</f>
        <v>577</v>
      </c>
      <c r="Y16" s="21"/>
      <c r="Z16" s="23">
        <f>X16/3</f>
        <v>192.33333333333334</v>
      </c>
      <c r="AA16" s="7"/>
      <c r="AB16" s="45"/>
      <c r="AC16" s="7"/>
      <c r="AD16" s="7"/>
      <c r="AE16" s="7"/>
      <c r="AF16" s="8"/>
      <c r="AG16" s="9"/>
      <c r="AH16" s="7"/>
      <c r="AI16" s="45"/>
      <c r="AJ16" s="7"/>
      <c r="AK16" s="20"/>
      <c r="AL16" s="21"/>
      <c r="AM16" s="21"/>
      <c r="AN16" s="25"/>
      <c r="AO16" s="7"/>
      <c r="AP16" s="46"/>
    </row>
    <row r="17" spans="2:42">
      <c r="B17" s="5"/>
      <c r="C17" s="7"/>
      <c r="D17" s="20"/>
      <c r="E17" s="21" t="s">
        <v>9</v>
      </c>
      <c r="F17" s="21"/>
      <c r="G17" s="21">
        <v>220</v>
      </c>
      <c r="H17" s="21">
        <v>194</v>
      </c>
      <c r="I17" s="21">
        <v>168</v>
      </c>
      <c r="J17" s="22" t="s">
        <v>43</v>
      </c>
      <c r="K17" s="21">
        <f>SUM(G17:J17)</f>
        <v>582</v>
      </c>
      <c r="L17" s="21"/>
      <c r="M17" s="23">
        <f t="shared" si="2"/>
        <v>194</v>
      </c>
      <c r="N17" s="7"/>
      <c r="O17" s="45"/>
      <c r="P17" s="7"/>
      <c r="Q17" s="20"/>
      <c r="R17" s="21" t="s">
        <v>12</v>
      </c>
      <c r="S17" s="21"/>
      <c r="T17" s="21">
        <v>183</v>
      </c>
      <c r="U17" s="21">
        <v>209</v>
      </c>
      <c r="V17" s="21">
        <v>212</v>
      </c>
      <c r="W17" s="22" t="s">
        <v>43</v>
      </c>
      <c r="X17" s="21">
        <f>SUM(T17:W17)</f>
        <v>604</v>
      </c>
      <c r="Y17" s="21"/>
      <c r="Z17" s="23">
        <f t="shared" ref="Z17:Z18" si="3">X17/3</f>
        <v>201.33333333333334</v>
      </c>
      <c r="AA17" s="7"/>
      <c r="AB17" s="45"/>
      <c r="AC17" s="7"/>
      <c r="AD17" s="16" t="s">
        <v>10</v>
      </c>
      <c r="AE17" s="40" t="s">
        <v>21</v>
      </c>
      <c r="AF17" s="41">
        <f>SUM(K12,K18)</f>
        <v>1233</v>
      </c>
      <c r="AG17" s="42">
        <f>AF17/6</f>
        <v>205.5</v>
      </c>
      <c r="AH17" s="7"/>
      <c r="AI17" s="45"/>
      <c r="AJ17" s="7"/>
      <c r="AK17" s="20"/>
      <c r="AL17" s="21"/>
      <c r="AM17" s="21"/>
      <c r="AN17" s="25"/>
      <c r="AO17" s="7"/>
      <c r="AP17" s="46"/>
    </row>
    <row r="18" spans="2:42">
      <c r="B18" s="5"/>
      <c r="C18" s="7"/>
      <c r="D18" s="30"/>
      <c r="E18" s="31" t="s">
        <v>10</v>
      </c>
      <c r="F18" s="31"/>
      <c r="G18" s="31">
        <v>180</v>
      </c>
      <c r="H18" s="31">
        <v>193</v>
      </c>
      <c r="I18" s="31">
        <v>189</v>
      </c>
      <c r="J18" s="32" t="s">
        <v>43</v>
      </c>
      <c r="K18" s="31">
        <f>SUM(G18:J18)</f>
        <v>562</v>
      </c>
      <c r="L18" s="31"/>
      <c r="M18" s="33">
        <f t="shared" si="2"/>
        <v>187.33333333333334</v>
      </c>
      <c r="N18" s="7"/>
      <c r="O18" s="45"/>
      <c r="P18" s="7"/>
      <c r="Q18" s="30"/>
      <c r="R18" s="31" t="s">
        <v>13</v>
      </c>
      <c r="S18" s="31"/>
      <c r="T18" s="31">
        <v>237</v>
      </c>
      <c r="U18" s="31">
        <v>192</v>
      </c>
      <c r="V18" s="31">
        <v>248</v>
      </c>
      <c r="W18" s="32" t="s">
        <v>43</v>
      </c>
      <c r="X18" s="31">
        <f>SUM(T18:W18)</f>
        <v>677</v>
      </c>
      <c r="Y18" s="31"/>
      <c r="Z18" s="33">
        <f t="shared" si="3"/>
        <v>225.66666666666666</v>
      </c>
      <c r="AA18" s="7"/>
      <c r="AB18" s="45"/>
      <c r="AC18" s="7"/>
      <c r="AD18" s="20" t="s">
        <v>13</v>
      </c>
      <c r="AE18" s="13" t="s">
        <v>23</v>
      </c>
      <c r="AF18" s="27">
        <f>SUM(X12,X18)</f>
        <v>1181</v>
      </c>
      <c r="AG18" s="28">
        <f>AF18/6</f>
        <v>196.83333333333334</v>
      </c>
      <c r="AH18" s="7"/>
      <c r="AI18" s="45"/>
      <c r="AJ18" s="7"/>
      <c r="AK18" s="57" t="s">
        <v>50</v>
      </c>
      <c r="AL18" s="21"/>
      <c r="AM18" s="13">
        <v>155</v>
      </c>
      <c r="AN18" s="25"/>
      <c r="AO18" s="7"/>
      <c r="AP18" s="46"/>
    </row>
    <row r="19" spans="2:42">
      <c r="B19" s="5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45"/>
      <c r="P19" s="7"/>
      <c r="Q19" s="7"/>
      <c r="R19" s="7"/>
      <c r="S19" s="7"/>
      <c r="T19" s="7"/>
      <c r="U19" s="7"/>
      <c r="V19" s="7"/>
      <c r="W19" s="7"/>
      <c r="X19" s="7"/>
      <c r="Y19" s="7"/>
      <c r="Z19" s="9"/>
      <c r="AA19" s="7"/>
      <c r="AB19" s="45"/>
      <c r="AC19" s="7"/>
      <c r="AD19" s="20" t="s">
        <v>14</v>
      </c>
      <c r="AE19" s="13" t="s">
        <v>24</v>
      </c>
      <c r="AF19" s="27">
        <f>SUM(K23,K28)</f>
        <v>1180</v>
      </c>
      <c r="AG19" s="28">
        <f t="shared" ref="AG19:AG20" si="4">AF19/6</f>
        <v>196.66666666666666</v>
      </c>
      <c r="AH19" s="7"/>
      <c r="AI19" s="45"/>
      <c r="AJ19" s="7"/>
      <c r="AK19" s="57"/>
      <c r="AL19" s="21"/>
      <c r="AM19" s="13">
        <v>145</v>
      </c>
      <c r="AN19" s="25"/>
      <c r="AO19" s="7"/>
      <c r="AP19" s="46"/>
    </row>
    <row r="20" spans="2:42" ht="15.75">
      <c r="B20" s="5"/>
      <c r="C20" s="7"/>
      <c r="D20" s="53" t="s">
        <v>2</v>
      </c>
      <c r="E20" s="54"/>
      <c r="F20" s="15"/>
      <c r="G20" s="15"/>
      <c r="H20" s="15"/>
      <c r="I20" s="15"/>
      <c r="J20" s="52">
        <f>SUM(K21:K23)</f>
        <v>1694</v>
      </c>
      <c r="K20" s="52"/>
      <c r="L20" s="48">
        <f>J20/9</f>
        <v>188.22222222222223</v>
      </c>
      <c r="M20" s="49"/>
      <c r="N20" s="7"/>
      <c r="O20" s="45"/>
      <c r="P20" s="7"/>
      <c r="Q20" s="53" t="s">
        <v>4</v>
      </c>
      <c r="R20" s="54"/>
      <c r="S20" s="15"/>
      <c r="T20" s="15"/>
      <c r="U20" s="15"/>
      <c r="V20" s="15"/>
      <c r="W20" s="52">
        <f>SUM(X21:X23)</f>
        <v>1606</v>
      </c>
      <c r="X20" s="52"/>
      <c r="Y20" s="48">
        <f>W20/9</f>
        <v>178.44444444444446</v>
      </c>
      <c r="Z20" s="49"/>
      <c r="AA20" s="7"/>
      <c r="AB20" s="45"/>
      <c r="AC20" s="7"/>
      <c r="AD20" s="30" t="s">
        <v>15</v>
      </c>
      <c r="AE20" s="37" t="s">
        <v>25</v>
      </c>
      <c r="AF20" s="38">
        <f>SUM(X23,X28)</f>
        <v>941</v>
      </c>
      <c r="AG20" s="39">
        <f t="shared" si="4"/>
        <v>156.83333333333334</v>
      </c>
      <c r="AH20" s="7"/>
      <c r="AI20" s="45"/>
      <c r="AJ20" s="7"/>
      <c r="AK20" s="57"/>
      <c r="AL20" s="21"/>
      <c r="AM20" s="13">
        <v>107</v>
      </c>
      <c r="AN20" s="25"/>
      <c r="AO20" s="7"/>
      <c r="AP20" s="46"/>
    </row>
    <row r="21" spans="2:42">
      <c r="B21" s="5"/>
      <c r="C21" s="7"/>
      <c r="D21" s="20"/>
      <c r="E21" s="21" t="s">
        <v>8</v>
      </c>
      <c r="F21" s="21"/>
      <c r="G21" s="21">
        <v>230</v>
      </c>
      <c r="H21" s="21">
        <v>181</v>
      </c>
      <c r="I21" s="21">
        <v>192</v>
      </c>
      <c r="J21" s="22" t="s">
        <v>43</v>
      </c>
      <c r="K21" s="21">
        <f>SUM(G21:J21)</f>
        <v>603</v>
      </c>
      <c r="L21" s="21"/>
      <c r="M21" s="23">
        <f t="shared" ref="M21:M23" si="5">K21/3</f>
        <v>201</v>
      </c>
      <c r="N21" s="7"/>
      <c r="O21" s="45"/>
      <c r="P21" s="7"/>
      <c r="Q21" s="20"/>
      <c r="R21" s="21" t="s">
        <v>11</v>
      </c>
      <c r="S21" s="21"/>
      <c r="T21" s="21">
        <v>159</v>
      </c>
      <c r="U21" s="21">
        <v>197</v>
      </c>
      <c r="V21" s="21">
        <v>202</v>
      </c>
      <c r="W21" s="22" t="s">
        <v>43</v>
      </c>
      <c r="X21" s="21">
        <f>SUM(T21:W21)</f>
        <v>558</v>
      </c>
      <c r="Y21" s="21"/>
      <c r="Z21" s="23">
        <f>X21/3</f>
        <v>186</v>
      </c>
      <c r="AA21" s="7"/>
      <c r="AB21" s="45"/>
      <c r="AC21" s="7"/>
      <c r="AD21" s="7"/>
      <c r="AE21" s="7"/>
      <c r="AF21" s="8"/>
      <c r="AG21" s="9"/>
      <c r="AH21" s="7"/>
      <c r="AI21" s="45"/>
      <c r="AJ21" s="7"/>
      <c r="AK21" s="57"/>
      <c r="AL21" s="21"/>
      <c r="AM21" s="35" t="s">
        <v>46</v>
      </c>
      <c r="AN21" s="25"/>
      <c r="AO21" s="7"/>
      <c r="AP21" s="46"/>
    </row>
    <row r="22" spans="2:42">
      <c r="B22" s="5"/>
      <c r="C22" s="7"/>
      <c r="D22" s="20"/>
      <c r="E22" s="21" t="s">
        <v>9</v>
      </c>
      <c r="F22" s="21"/>
      <c r="G22" s="21">
        <v>175</v>
      </c>
      <c r="H22" s="21">
        <v>192</v>
      </c>
      <c r="I22" s="21">
        <v>179</v>
      </c>
      <c r="J22" s="22" t="s">
        <v>43</v>
      </c>
      <c r="K22" s="21">
        <f>SUM(G22:J22)</f>
        <v>546</v>
      </c>
      <c r="L22" s="21"/>
      <c r="M22" s="23">
        <f t="shared" si="5"/>
        <v>182</v>
      </c>
      <c r="N22" s="7"/>
      <c r="O22" s="45"/>
      <c r="P22" s="7"/>
      <c r="Q22" s="20"/>
      <c r="R22" s="21" t="s">
        <v>12</v>
      </c>
      <c r="S22" s="21"/>
      <c r="T22" s="21">
        <v>175</v>
      </c>
      <c r="U22" s="21">
        <v>191</v>
      </c>
      <c r="V22" s="21">
        <v>189</v>
      </c>
      <c r="W22" s="22" t="s">
        <v>43</v>
      </c>
      <c r="X22" s="21">
        <f>SUM(T22:W22)</f>
        <v>555</v>
      </c>
      <c r="Y22" s="21"/>
      <c r="Z22" s="23">
        <f t="shared" ref="Z22:Z23" si="6">X22/3</f>
        <v>185</v>
      </c>
      <c r="AA22" s="7"/>
      <c r="AB22" s="45"/>
      <c r="AC22" s="7"/>
      <c r="AD22" s="50" t="s">
        <v>26</v>
      </c>
      <c r="AE22" s="51"/>
      <c r="AF22" s="41"/>
      <c r="AG22" s="18"/>
      <c r="AH22" s="7"/>
      <c r="AI22" s="45"/>
      <c r="AJ22" s="7"/>
      <c r="AK22" s="58"/>
      <c r="AL22" s="37" t="s">
        <v>44</v>
      </c>
      <c r="AM22" s="37">
        <v>407</v>
      </c>
      <c r="AN22" s="43">
        <v>135.69999999999999</v>
      </c>
      <c r="AO22" s="7"/>
      <c r="AP22" s="46"/>
    </row>
    <row r="23" spans="2:42">
      <c r="B23" s="5"/>
      <c r="C23" s="7"/>
      <c r="D23" s="30"/>
      <c r="E23" s="31" t="s">
        <v>14</v>
      </c>
      <c r="F23" s="31"/>
      <c r="G23" s="31">
        <v>182</v>
      </c>
      <c r="H23" s="31">
        <v>161</v>
      </c>
      <c r="I23" s="31">
        <v>202</v>
      </c>
      <c r="J23" s="32" t="s">
        <v>43</v>
      </c>
      <c r="K23" s="31">
        <f>SUM(G23:J23)</f>
        <v>545</v>
      </c>
      <c r="L23" s="31"/>
      <c r="M23" s="33">
        <f t="shared" si="5"/>
        <v>181.66666666666666</v>
      </c>
      <c r="N23" s="7"/>
      <c r="O23" s="45"/>
      <c r="P23" s="7"/>
      <c r="Q23" s="30"/>
      <c r="R23" s="31" t="s">
        <v>15</v>
      </c>
      <c r="S23" s="31"/>
      <c r="T23" s="31">
        <v>158</v>
      </c>
      <c r="U23" s="31">
        <v>163</v>
      </c>
      <c r="V23" s="31">
        <v>172</v>
      </c>
      <c r="W23" s="32" t="s">
        <v>43</v>
      </c>
      <c r="X23" s="31">
        <f>SUM(T23:W23)</f>
        <v>493</v>
      </c>
      <c r="Y23" s="31"/>
      <c r="Z23" s="33">
        <f t="shared" si="6"/>
        <v>164.33333333333334</v>
      </c>
      <c r="AA23" s="7"/>
      <c r="AB23" s="45"/>
      <c r="AC23" s="7"/>
      <c r="AD23" s="20" t="s">
        <v>28</v>
      </c>
      <c r="AE23" s="13" t="s">
        <v>27</v>
      </c>
      <c r="AF23" s="34">
        <v>1653</v>
      </c>
      <c r="AG23" s="44">
        <f>AF23/9</f>
        <v>183.66666666666666</v>
      </c>
      <c r="AH23" s="7"/>
      <c r="AI23" s="45"/>
      <c r="AJ23" s="7"/>
      <c r="AK23" s="7"/>
      <c r="AL23" s="7"/>
      <c r="AM23" s="7"/>
      <c r="AN23" s="7"/>
      <c r="AO23" s="7"/>
      <c r="AP23" s="46"/>
    </row>
    <row r="24" spans="2:42">
      <c r="B24" s="5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5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45"/>
      <c r="AC24" s="7"/>
      <c r="AD24" s="20" t="s">
        <v>29</v>
      </c>
      <c r="AE24" s="13" t="s">
        <v>17</v>
      </c>
      <c r="AF24" s="27">
        <v>1959</v>
      </c>
      <c r="AG24" s="28">
        <f t="shared" ref="AG24:AG30" si="7">AF24/9</f>
        <v>217.66666666666666</v>
      </c>
      <c r="AH24" s="7"/>
      <c r="AI24" s="45"/>
      <c r="AJ24" s="7"/>
      <c r="AK24" s="7"/>
      <c r="AL24" s="7"/>
      <c r="AM24" s="7"/>
      <c r="AN24" s="7"/>
      <c r="AO24" s="7"/>
      <c r="AP24" s="46"/>
    </row>
    <row r="25" spans="2:42" ht="15.75">
      <c r="B25" s="5"/>
      <c r="C25" s="7"/>
      <c r="D25" s="53" t="s">
        <v>3</v>
      </c>
      <c r="E25" s="54"/>
      <c r="F25" s="15"/>
      <c r="G25" s="15"/>
      <c r="H25" s="15"/>
      <c r="I25" s="15"/>
      <c r="J25" s="52">
        <f>SUM(K26:K28)</f>
        <v>1777</v>
      </c>
      <c r="K25" s="52"/>
      <c r="L25" s="48">
        <f>J25/9</f>
        <v>197.44444444444446</v>
      </c>
      <c r="M25" s="49"/>
      <c r="N25" s="7"/>
      <c r="O25" s="45"/>
      <c r="P25" s="7"/>
      <c r="Q25" s="53" t="s">
        <v>7</v>
      </c>
      <c r="R25" s="54"/>
      <c r="S25" s="15"/>
      <c r="T25" s="15"/>
      <c r="U25" s="15"/>
      <c r="V25" s="15"/>
      <c r="W25" s="52">
        <f>SUM(X26:X28)</f>
        <v>1483</v>
      </c>
      <c r="X25" s="52"/>
      <c r="Y25" s="48">
        <f>W25/9</f>
        <v>164.77777777777777</v>
      </c>
      <c r="Z25" s="49"/>
      <c r="AA25" s="7"/>
      <c r="AB25" s="45"/>
      <c r="AC25" s="7"/>
      <c r="AD25" s="20" t="s">
        <v>30</v>
      </c>
      <c r="AE25" s="13" t="s">
        <v>31</v>
      </c>
      <c r="AF25" s="27">
        <v>1858</v>
      </c>
      <c r="AG25" s="28">
        <f t="shared" si="7"/>
        <v>206.44444444444446</v>
      </c>
      <c r="AH25" s="7"/>
      <c r="AI25" s="45"/>
      <c r="AJ25" s="7"/>
      <c r="AK25" s="7"/>
      <c r="AL25" s="7"/>
      <c r="AM25" s="7"/>
      <c r="AN25" s="7"/>
      <c r="AO25" s="7"/>
      <c r="AP25" s="46"/>
    </row>
    <row r="26" spans="2:42">
      <c r="B26" s="5"/>
      <c r="C26" s="7"/>
      <c r="D26" s="20"/>
      <c r="E26" s="21" t="s">
        <v>8</v>
      </c>
      <c r="F26" s="21"/>
      <c r="G26" s="21">
        <v>181</v>
      </c>
      <c r="H26" s="21">
        <v>214</v>
      </c>
      <c r="I26" s="21">
        <v>165</v>
      </c>
      <c r="J26" s="22" t="s">
        <v>43</v>
      </c>
      <c r="K26" s="21">
        <f>SUM(G26:J26)</f>
        <v>560</v>
      </c>
      <c r="L26" s="21"/>
      <c r="M26" s="23">
        <f t="shared" ref="M26:M28" si="8">K26/3</f>
        <v>186.66666666666666</v>
      </c>
      <c r="N26" s="7"/>
      <c r="O26" s="45"/>
      <c r="P26" s="7"/>
      <c r="Q26" s="20"/>
      <c r="R26" s="21" t="s">
        <v>11</v>
      </c>
      <c r="S26" s="21"/>
      <c r="T26" s="21">
        <v>141</v>
      </c>
      <c r="U26" s="21">
        <v>211</v>
      </c>
      <c r="V26" s="21">
        <v>165</v>
      </c>
      <c r="W26" s="22" t="s">
        <v>43</v>
      </c>
      <c r="X26" s="21">
        <f>SUM(T26:W26)</f>
        <v>517</v>
      </c>
      <c r="Y26" s="21"/>
      <c r="Z26" s="23">
        <f>X26/3</f>
        <v>172.33333333333334</v>
      </c>
      <c r="AA26" s="7"/>
      <c r="AB26" s="45"/>
      <c r="AC26" s="7"/>
      <c r="AD26" s="20" t="s">
        <v>32</v>
      </c>
      <c r="AE26" s="13" t="s">
        <v>33</v>
      </c>
      <c r="AF26" s="27">
        <v>1777</v>
      </c>
      <c r="AG26" s="28">
        <f t="shared" si="7"/>
        <v>197.44444444444446</v>
      </c>
      <c r="AH26" s="7"/>
      <c r="AI26" s="45"/>
      <c r="AJ26" s="7"/>
      <c r="AK26" s="7"/>
      <c r="AL26" s="7"/>
      <c r="AM26" s="7"/>
      <c r="AN26" s="7"/>
      <c r="AO26" s="7"/>
      <c r="AP26" s="46"/>
    </row>
    <row r="27" spans="2:42">
      <c r="B27" s="5"/>
      <c r="C27" s="7"/>
      <c r="D27" s="20"/>
      <c r="E27" s="21" t="s">
        <v>9</v>
      </c>
      <c r="F27" s="21"/>
      <c r="G27" s="21">
        <v>223</v>
      </c>
      <c r="H27" s="21">
        <v>165</v>
      </c>
      <c r="I27" s="21">
        <v>194</v>
      </c>
      <c r="J27" s="22" t="s">
        <v>43</v>
      </c>
      <c r="K27" s="21">
        <f>SUM(G27:J27)</f>
        <v>582</v>
      </c>
      <c r="L27" s="21"/>
      <c r="M27" s="23">
        <f t="shared" si="8"/>
        <v>194</v>
      </c>
      <c r="N27" s="7"/>
      <c r="O27" s="45"/>
      <c r="P27" s="7"/>
      <c r="Q27" s="20"/>
      <c r="R27" s="21" t="s">
        <v>12</v>
      </c>
      <c r="S27" s="21"/>
      <c r="T27" s="21">
        <v>199</v>
      </c>
      <c r="U27" s="21">
        <v>189</v>
      </c>
      <c r="V27" s="21">
        <v>130</v>
      </c>
      <c r="W27" s="22" t="s">
        <v>43</v>
      </c>
      <c r="X27" s="21">
        <f>SUM(T27:W27)</f>
        <v>518</v>
      </c>
      <c r="Y27" s="21"/>
      <c r="Z27" s="23">
        <f t="shared" ref="Z27:Z28" si="9">X27/3</f>
        <v>172.66666666666666</v>
      </c>
      <c r="AA27" s="7"/>
      <c r="AB27" s="45"/>
      <c r="AC27" s="7"/>
      <c r="AD27" s="20" t="s">
        <v>34</v>
      </c>
      <c r="AE27" s="13" t="s">
        <v>35</v>
      </c>
      <c r="AF27" s="27">
        <v>1694</v>
      </c>
      <c r="AG27" s="28">
        <f t="shared" si="7"/>
        <v>188.22222222222223</v>
      </c>
      <c r="AH27" s="7"/>
      <c r="AI27" s="45"/>
      <c r="AJ27" s="7"/>
      <c r="AK27" s="7"/>
      <c r="AL27" s="7"/>
      <c r="AM27" s="7"/>
      <c r="AN27" s="7"/>
      <c r="AO27" s="7"/>
      <c r="AP27" s="46"/>
    </row>
    <row r="28" spans="2:42">
      <c r="B28" s="5"/>
      <c r="C28" s="7"/>
      <c r="D28" s="30"/>
      <c r="E28" s="31" t="s">
        <v>14</v>
      </c>
      <c r="F28" s="31"/>
      <c r="G28" s="31">
        <v>224</v>
      </c>
      <c r="H28" s="31">
        <v>232</v>
      </c>
      <c r="I28" s="31">
        <v>179</v>
      </c>
      <c r="J28" s="32" t="s">
        <v>43</v>
      </c>
      <c r="K28" s="31">
        <f>SUM(G28:J28)</f>
        <v>635</v>
      </c>
      <c r="L28" s="31"/>
      <c r="M28" s="33">
        <f t="shared" si="8"/>
        <v>211.66666666666666</v>
      </c>
      <c r="N28" s="7"/>
      <c r="O28" s="45"/>
      <c r="P28" s="7"/>
      <c r="Q28" s="30"/>
      <c r="R28" s="31" t="s">
        <v>15</v>
      </c>
      <c r="S28" s="31"/>
      <c r="T28" s="31">
        <v>157</v>
      </c>
      <c r="U28" s="31">
        <v>121</v>
      </c>
      <c r="V28" s="31">
        <v>170</v>
      </c>
      <c r="W28" s="32" t="s">
        <v>43</v>
      </c>
      <c r="X28" s="31">
        <f>SUM(T28:W28)</f>
        <v>448</v>
      </c>
      <c r="Y28" s="31"/>
      <c r="Z28" s="33">
        <f t="shared" si="9"/>
        <v>149.33333333333334</v>
      </c>
      <c r="AA28" s="7"/>
      <c r="AB28" s="45"/>
      <c r="AC28" s="7"/>
      <c r="AD28" s="20" t="s">
        <v>36</v>
      </c>
      <c r="AE28" s="13" t="s">
        <v>37</v>
      </c>
      <c r="AF28" s="27">
        <v>1634</v>
      </c>
      <c r="AG28" s="28">
        <f t="shared" si="7"/>
        <v>181.55555555555554</v>
      </c>
      <c r="AH28" s="7"/>
      <c r="AI28" s="45"/>
      <c r="AJ28" s="7"/>
      <c r="AK28" s="7"/>
      <c r="AL28" s="7"/>
      <c r="AM28" s="7"/>
      <c r="AN28" s="7"/>
      <c r="AO28" s="7"/>
      <c r="AP28" s="46"/>
    </row>
    <row r="29" spans="2:42">
      <c r="B29" s="5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5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45"/>
      <c r="AC29" s="7"/>
      <c r="AD29" s="20" t="s">
        <v>38</v>
      </c>
      <c r="AE29" s="13" t="s">
        <v>39</v>
      </c>
      <c r="AF29" s="27">
        <v>1606</v>
      </c>
      <c r="AG29" s="28">
        <f t="shared" si="7"/>
        <v>178.44444444444446</v>
      </c>
      <c r="AH29" s="7"/>
      <c r="AI29" s="45"/>
      <c r="AJ29" s="7"/>
      <c r="AK29" s="7"/>
      <c r="AL29" s="7"/>
      <c r="AM29" s="7"/>
      <c r="AN29" s="7"/>
      <c r="AO29" s="7"/>
      <c r="AP29" s="46"/>
    </row>
    <row r="30" spans="2:42">
      <c r="B30" s="5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45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45"/>
      <c r="AC30" s="7"/>
      <c r="AD30" s="30" t="s">
        <v>40</v>
      </c>
      <c r="AE30" s="37" t="s">
        <v>41</v>
      </c>
      <c r="AF30" s="38">
        <v>1483</v>
      </c>
      <c r="AG30" s="39">
        <f t="shared" si="7"/>
        <v>164.77777777777777</v>
      </c>
      <c r="AH30" s="7"/>
      <c r="AI30" s="45"/>
      <c r="AJ30" s="7"/>
      <c r="AK30" s="7"/>
      <c r="AL30" s="7"/>
      <c r="AM30" s="7"/>
      <c r="AN30" s="7"/>
      <c r="AO30" s="7"/>
      <c r="AP30" s="46"/>
    </row>
    <row r="31" spans="2:42" ht="3" customHeight="1">
      <c r="B31" s="5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46"/>
    </row>
    <row r="32" spans="2:42" ht="3" customHeight="1"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46"/>
    </row>
    <row r="33" ht="3" customHeight="1"/>
  </sheetData>
  <mergeCells count="32">
    <mergeCell ref="D15:E15"/>
    <mergeCell ref="D20:E20"/>
    <mergeCell ref="D25:E25"/>
    <mergeCell ref="D4:AN5"/>
    <mergeCell ref="Q25:R25"/>
    <mergeCell ref="J9:K9"/>
    <mergeCell ref="J15:K15"/>
    <mergeCell ref="L9:M9"/>
    <mergeCell ref="L15:M15"/>
    <mergeCell ref="L20:M20"/>
    <mergeCell ref="L25:M25"/>
    <mergeCell ref="AK11:AK15"/>
    <mergeCell ref="AK18:AK22"/>
    <mergeCell ref="Q9:R9"/>
    <mergeCell ref="Q15:R15"/>
    <mergeCell ref="Q20:R20"/>
    <mergeCell ref="C2:AP2"/>
    <mergeCell ref="AP3:AP32"/>
    <mergeCell ref="N6:AC7"/>
    <mergeCell ref="Y9:Z9"/>
    <mergeCell ref="Y15:Z15"/>
    <mergeCell ref="Y20:Z20"/>
    <mergeCell ref="Y25:Z25"/>
    <mergeCell ref="AD22:AE22"/>
    <mergeCell ref="AK9:AM9"/>
    <mergeCell ref="J20:K20"/>
    <mergeCell ref="J25:K25"/>
    <mergeCell ref="W9:X9"/>
    <mergeCell ref="W15:X15"/>
    <mergeCell ref="W20:X20"/>
    <mergeCell ref="W25:X25"/>
    <mergeCell ref="D9:E9"/>
  </mergeCells>
  <pageMargins left="0.35433070866141736" right="0" top="1.1811023622047245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DUBLIN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</dc:creator>
  <cp:lastModifiedBy>Erik</cp:lastModifiedBy>
  <cp:lastPrinted>2015-02-10T11:22:24Z</cp:lastPrinted>
  <dcterms:created xsi:type="dcterms:W3CDTF">2015-02-10T09:22:55Z</dcterms:created>
  <dcterms:modified xsi:type="dcterms:W3CDTF">2015-12-12T19:52:24Z</dcterms:modified>
</cp:coreProperties>
</file>